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ЭИПП Отдел муниципальных программ\На подпись\Спесивцева\"/>
    </mc:Choice>
  </mc:AlternateContent>
  <bookViews>
    <workbookView xWindow="0" yWindow="0" windowWidth="28800" windowHeight="11835"/>
  </bookViews>
  <sheets>
    <sheet name="МП 2022" sheetId="1" r:id="rId1"/>
  </sheets>
  <definedNames>
    <definedName name="_xlnm.Print_Titles" localSheetId="0">'МП 2022'!$7:$9</definedName>
    <definedName name="_xlnm.Print_Area" localSheetId="0">'МП 2022'!$A$1:$J$47</definedName>
  </definedNames>
  <calcPr calcId="152511"/>
</workbook>
</file>

<file path=xl/calcChain.xml><?xml version="1.0" encoding="utf-8"?>
<calcChain xmlns="http://schemas.openxmlformats.org/spreadsheetml/2006/main">
  <c r="I29" i="1" l="1"/>
  <c r="G29" i="1"/>
  <c r="C29" i="1"/>
  <c r="D29" i="1" l="1"/>
  <c r="E29" i="1"/>
  <c r="F29" i="1"/>
  <c r="I25" i="1"/>
  <c r="D25" i="1"/>
  <c r="E25" i="1"/>
  <c r="F25" i="1"/>
  <c r="G25" i="1"/>
  <c r="C25" i="1"/>
  <c r="I22" i="1"/>
  <c r="D22" i="1"/>
  <c r="E22" i="1"/>
  <c r="F22" i="1"/>
  <c r="G22" i="1"/>
  <c r="C22" i="1"/>
  <c r="I19" i="1"/>
  <c r="D19" i="1"/>
  <c r="E19" i="1"/>
  <c r="F19" i="1"/>
  <c r="G19" i="1"/>
  <c r="C19" i="1"/>
  <c r="I16" i="1"/>
  <c r="D16" i="1"/>
  <c r="D47" i="1" s="1"/>
  <c r="E16" i="1"/>
  <c r="F16" i="1"/>
  <c r="G16" i="1"/>
  <c r="C16" i="1"/>
  <c r="I10" i="1"/>
  <c r="D10" i="1"/>
  <c r="E10" i="1"/>
  <c r="F10" i="1"/>
  <c r="G10" i="1"/>
  <c r="C10" i="1"/>
  <c r="F47" i="1" l="1"/>
  <c r="E47" i="1"/>
  <c r="I43" i="1"/>
  <c r="C32" i="1" l="1"/>
  <c r="C43" i="1" l="1"/>
  <c r="H33" i="1" l="1"/>
  <c r="J46" i="1" l="1"/>
  <c r="H46" i="1"/>
  <c r="G43" i="1" l="1"/>
  <c r="J45" i="1"/>
  <c r="H45" i="1"/>
  <c r="J44" i="1"/>
  <c r="H44" i="1"/>
  <c r="J43" i="1" l="1"/>
  <c r="H43" i="1"/>
  <c r="J36" i="1"/>
  <c r="H36" i="1"/>
  <c r="J42" i="1" l="1"/>
  <c r="H42" i="1"/>
  <c r="H18" i="1"/>
  <c r="H26" i="1" l="1"/>
  <c r="H27" i="1"/>
  <c r="H28" i="1"/>
  <c r="H39" i="1" l="1"/>
  <c r="H38" i="1"/>
  <c r="I32" i="1" l="1"/>
  <c r="G32" i="1"/>
  <c r="I37" i="1" l="1"/>
  <c r="G37" i="1"/>
  <c r="J39" i="1" l="1"/>
  <c r="J38" i="1"/>
  <c r="H24" i="1" l="1"/>
  <c r="H10" i="1" l="1"/>
  <c r="J40" i="1"/>
  <c r="H29" i="1" l="1"/>
  <c r="J29" i="1"/>
  <c r="H40" i="1"/>
  <c r="C37" i="1"/>
  <c r="J37" i="1" s="1"/>
  <c r="J35" i="1"/>
  <c r="H35" i="1"/>
  <c r="I34" i="1"/>
  <c r="G34" i="1"/>
  <c r="G47" i="1" s="1"/>
  <c r="C34" i="1"/>
  <c r="J33" i="1"/>
  <c r="J41" i="1"/>
  <c r="H41" i="1"/>
  <c r="J30" i="1"/>
  <c r="J31" i="1"/>
  <c r="H30" i="1"/>
  <c r="H31" i="1"/>
  <c r="J26" i="1"/>
  <c r="J27" i="1"/>
  <c r="J28" i="1"/>
  <c r="J23" i="1"/>
  <c r="J24" i="1"/>
  <c r="H23" i="1"/>
  <c r="J20" i="1"/>
  <c r="J21" i="1"/>
  <c r="H20" i="1"/>
  <c r="H21" i="1"/>
  <c r="J17" i="1"/>
  <c r="J18" i="1"/>
  <c r="H17" i="1"/>
  <c r="C47" i="1" l="1"/>
  <c r="I47" i="1"/>
  <c r="H34" i="1"/>
  <c r="J19" i="1"/>
  <c r="H19" i="1"/>
  <c r="H37" i="1"/>
  <c r="H32" i="1"/>
  <c r="J34" i="1"/>
  <c r="J32" i="1"/>
  <c r="H22" i="1"/>
  <c r="H16" i="1"/>
  <c r="J16" i="1"/>
  <c r="J22" i="1"/>
  <c r="H25" i="1"/>
  <c r="J25" i="1"/>
  <c r="H15" i="1"/>
  <c r="J15" i="1"/>
  <c r="J14" i="1"/>
  <c r="H14" i="1"/>
  <c r="J13" i="1"/>
  <c r="H13" i="1"/>
  <c r="J12" i="1"/>
  <c r="H12" i="1"/>
  <c r="J11" i="1"/>
  <c r="H11" i="1"/>
  <c r="H47" i="1" l="1"/>
  <c r="J47" i="1"/>
  <c r="J10" i="1"/>
</calcChain>
</file>

<file path=xl/sharedStrings.xml><?xml version="1.0" encoding="utf-8"?>
<sst xmlns="http://schemas.openxmlformats.org/spreadsheetml/2006/main" count="54" uniqueCount="52">
  <si>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</si>
  <si>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</si>
  <si>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</si>
  <si>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</si>
  <si>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</si>
  <si>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</si>
  <si>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</si>
  <si>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</si>
  <si>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</si>
  <si>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</si>
  <si>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</si>
  <si>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</si>
  <si>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</si>
  <si>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</si>
  <si>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</si>
  <si>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</si>
  <si>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</si>
  <si>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</si>
  <si>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</si>
  <si>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</si>
  <si>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</si>
  <si>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</si>
  <si>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</si>
  <si>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</si>
  <si>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</si>
  <si>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</si>
  <si>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</si>
  <si>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Ликвидация аварийного жилья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</si>
  <si>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</si>
  <si>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</si>
  <si>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</si>
  <si>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</si>
  <si>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</si>
  <si>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</si>
  <si>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</si>
  <si>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</si>
  <si>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</si>
  <si>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</si>
  <si>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</si>
  <si>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</si>
  <si>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</si>
  <si>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</si>
  <si>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</si>
  <si>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</si>
  <si>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</si>
  <si>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</si>
  <si>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</si>
  <si>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</si>
  <si>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</si>
  <si>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В 2022 ГОДУ</t>
  </si>
  <si>
    <t>Бюджет города Твери на 2022 год всего, 
тыс. руб.</t>
  </si>
  <si>
    <t>по состоянию на 01.12.2022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</si>
</sst>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61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7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view="pageBreakPreview" topLeftCell="A29" zoomScale="110" zoomScaleNormal="110" zoomScaleSheetLayoutView="110" workbookViewId="0">
      <selection activeCell="M44" sqref="M44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1.7109375" style="4" customWidth="1"/>
    <col min="8" max="8" width="9.5703125" style="4" customWidth="1"/>
    <col min="9" max="9" width="11.85546875" style="23" customWidth="1"/>
    <col min="10" max="10" width="9.42578125" style="22" customWidth="1"/>
    <col min="11" max="11" width="11.5703125" bestFit="1" customWidth="1"/>
  </cols>
  <sheetData>
    <row r="1" spans="1:11" s="6" customFormat="1" x14ac:dyDescent="0.25">
      <c r="A1" s="58" t="s">
        <v>8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s="6" customFormat="1" x14ac:dyDescent="0.25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</row>
    <row r="3" spans="1:11" s="6" customFormat="1" x14ac:dyDescent="0.25">
      <c r="A3" s="58" t="s">
        <v>10</v>
      </c>
      <c r="B3" s="58"/>
      <c r="C3" s="58"/>
      <c r="D3" s="58"/>
      <c r="E3" s="58"/>
      <c r="F3" s="58"/>
      <c r="G3" s="58"/>
      <c r="H3" s="58"/>
      <c r="I3" s="58"/>
      <c r="J3" s="58"/>
    </row>
    <row r="4" spans="1:11" s="6" customFormat="1" x14ac:dyDescent="0.25">
      <c r="A4" s="58" t="s">
        <v>49</v>
      </c>
      <c r="B4" s="58"/>
      <c r="C4" s="58"/>
      <c r="D4" s="58"/>
      <c r="E4" s="58"/>
      <c r="F4" s="58"/>
      <c r="G4" s="58"/>
      <c r="H4" s="58"/>
      <c r="I4" s="58"/>
      <c r="J4" s="58"/>
    </row>
    <row r="5" spans="1:11" s="6" customFormat="1" hidden="1" x14ac:dyDescent="0.25">
      <c r="A5" s="59" t="s">
        <v>6</v>
      </c>
      <c r="B5" s="59"/>
      <c r="C5" s="59"/>
      <c r="D5" s="59"/>
      <c r="E5" s="59"/>
      <c r="F5" s="59"/>
      <c r="G5" s="59"/>
      <c r="H5" s="59"/>
      <c r="I5" s="59"/>
      <c r="J5" s="59"/>
    </row>
    <row r="6" spans="1:11" s="6" customFormat="1" x14ac:dyDescent="0.25">
      <c r="A6" s="1"/>
      <c r="B6" s="1"/>
      <c r="C6" s="60" t="s">
        <v>51</v>
      </c>
      <c r="D6" s="60"/>
      <c r="E6" s="60"/>
      <c r="F6" s="60"/>
      <c r="G6" s="60"/>
      <c r="H6" s="60"/>
      <c r="I6" s="60"/>
      <c r="J6" s="60"/>
    </row>
    <row r="7" spans="1:11" s="6" customFormat="1" ht="33" customHeight="1" x14ac:dyDescent="0.25">
      <c r="A7" s="57" t="s">
        <v>0</v>
      </c>
      <c r="B7" s="57" t="s">
        <v>1</v>
      </c>
      <c r="C7" s="57" t="s">
        <v>50</v>
      </c>
      <c r="D7" s="57" t="s">
        <v>2</v>
      </c>
      <c r="E7" s="57"/>
      <c r="F7" s="57"/>
      <c r="G7" s="57" t="s">
        <v>4</v>
      </c>
      <c r="H7" s="57"/>
      <c r="I7" s="57" t="s">
        <v>5</v>
      </c>
      <c r="J7" s="57"/>
    </row>
    <row r="8" spans="1:11" s="6" customFormat="1" ht="24.75" customHeight="1" x14ac:dyDescent="0.25">
      <c r="A8" s="57"/>
      <c r="B8" s="57"/>
      <c r="C8" s="57"/>
      <c r="D8" s="34"/>
      <c r="E8" s="34"/>
      <c r="F8" s="34"/>
      <c r="G8" s="25" t="s">
        <v>32</v>
      </c>
      <c r="H8" s="35" t="s">
        <v>3</v>
      </c>
      <c r="I8" s="25" t="s">
        <v>32</v>
      </c>
      <c r="J8" s="35" t="s">
        <v>3</v>
      </c>
    </row>
    <row r="9" spans="1:11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7">
        <v>6</v>
      </c>
      <c r="J9" s="38">
        <v>7</v>
      </c>
    </row>
    <row r="10" spans="1:11" s="3" customFormat="1" ht="27.6" customHeight="1" x14ac:dyDescent="0.25">
      <c r="A10" s="26">
        <v>1</v>
      </c>
      <c r="B10" s="27" t="s">
        <v>33</v>
      </c>
      <c r="C10" s="47">
        <f>C11+C12+C13+C14+C15</f>
        <v>5686232.3000000007</v>
      </c>
      <c r="D10" s="54">
        <f t="shared" ref="D10:I10" si="0">D11+D12+D13+D14+D15</f>
        <v>0</v>
      </c>
      <c r="E10" s="54">
        <f t="shared" si="0"/>
        <v>0</v>
      </c>
      <c r="F10" s="54">
        <f t="shared" si="0"/>
        <v>0</v>
      </c>
      <c r="G10" s="54">
        <f t="shared" si="0"/>
        <v>5584113.9000000004</v>
      </c>
      <c r="H10" s="48">
        <f>G10*100/C10</f>
        <v>98.204111358587994</v>
      </c>
      <c r="I10" s="54">
        <f t="shared" si="0"/>
        <v>4874377.0000000009</v>
      </c>
      <c r="J10" s="47">
        <f t="shared" ref="J10:J37" si="1">I10*100/C10</f>
        <v>85.722438740323724</v>
      </c>
      <c r="K10" s="56"/>
    </row>
    <row r="11" spans="1:11" s="4" customFormat="1" ht="28.5" customHeight="1" x14ac:dyDescent="0.25">
      <c r="A11" s="28"/>
      <c r="B11" s="29" t="s">
        <v>11</v>
      </c>
      <c r="C11" s="42">
        <v>2617301.5</v>
      </c>
      <c r="D11" s="43"/>
      <c r="E11" s="43"/>
      <c r="F11" s="43"/>
      <c r="G11" s="44">
        <v>2549666.5</v>
      </c>
      <c r="H11" s="45">
        <f t="shared" ref="H11:H40" si="2">G11*100/C11</f>
        <v>97.41584987438398</v>
      </c>
      <c r="I11" s="44">
        <v>2268303.5</v>
      </c>
      <c r="J11" s="42">
        <f t="shared" si="1"/>
        <v>86.665731861613949</v>
      </c>
    </row>
    <row r="12" spans="1:11" s="4" customFormat="1" ht="16.5" customHeight="1" x14ac:dyDescent="0.25">
      <c r="A12" s="28"/>
      <c r="B12" s="29" t="s">
        <v>34</v>
      </c>
      <c r="C12" s="44">
        <v>2856683.4</v>
      </c>
      <c r="D12" s="43"/>
      <c r="E12" s="43"/>
      <c r="F12" s="43"/>
      <c r="G12" s="44">
        <v>2832357.9</v>
      </c>
      <c r="H12" s="45">
        <f t="shared" si="2"/>
        <v>99.148470565551648</v>
      </c>
      <c r="I12" s="44">
        <v>2415329.9</v>
      </c>
      <c r="J12" s="42">
        <f t="shared" si="1"/>
        <v>84.550143008497201</v>
      </c>
    </row>
    <row r="13" spans="1:11" s="4" customFormat="1" ht="29.25" customHeight="1" x14ac:dyDescent="0.25">
      <c r="A13" s="28"/>
      <c r="B13" s="29" t="s">
        <v>12</v>
      </c>
      <c r="C13" s="44">
        <v>59396.2</v>
      </c>
      <c r="D13" s="43"/>
      <c r="E13" s="43"/>
      <c r="F13" s="43"/>
      <c r="G13" s="44">
        <v>59396.2</v>
      </c>
      <c r="H13" s="45">
        <f t="shared" si="2"/>
        <v>100</v>
      </c>
      <c r="I13" s="44">
        <v>55354</v>
      </c>
      <c r="J13" s="42">
        <f t="shared" si="1"/>
        <v>93.194514127166386</v>
      </c>
    </row>
    <row r="14" spans="1:11" s="4" customFormat="1" ht="28.5" customHeight="1" x14ac:dyDescent="0.25">
      <c r="A14" s="28"/>
      <c r="B14" s="29" t="s">
        <v>35</v>
      </c>
      <c r="C14" s="44">
        <v>94705.2</v>
      </c>
      <c r="D14" s="43"/>
      <c r="E14" s="43"/>
      <c r="F14" s="43"/>
      <c r="G14" s="44">
        <v>93753.5</v>
      </c>
      <c r="H14" s="45">
        <f t="shared" si="2"/>
        <v>98.995092138552053</v>
      </c>
      <c r="I14" s="44">
        <v>86928.2</v>
      </c>
      <c r="J14" s="42">
        <f t="shared" si="1"/>
        <v>91.788201703813527</v>
      </c>
    </row>
    <row r="15" spans="1:11" s="4" customFormat="1" ht="30" customHeight="1" x14ac:dyDescent="0.25">
      <c r="A15" s="28"/>
      <c r="B15" s="29" t="s">
        <v>24</v>
      </c>
      <c r="C15" s="44">
        <v>58146</v>
      </c>
      <c r="D15" s="43"/>
      <c r="E15" s="43"/>
      <c r="F15" s="43"/>
      <c r="G15" s="44">
        <v>48939.8</v>
      </c>
      <c r="H15" s="46">
        <f t="shared" si="2"/>
        <v>84.167096618855979</v>
      </c>
      <c r="I15" s="44">
        <v>48461.4</v>
      </c>
      <c r="J15" s="44">
        <f t="shared" si="1"/>
        <v>83.344340109379843</v>
      </c>
    </row>
    <row r="16" spans="1:11" s="7" customFormat="1" ht="26.25" customHeight="1" x14ac:dyDescent="0.25">
      <c r="A16" s="26">
        <v>2</v>
      </c>
      <c r="B16" s="11" t="s">
        <v>36</v>
      </c>
      <c r="C16" s="47">
        <f>C17+C18</f>
        <v>496879.9</v>
      </c>
      <c r="D16" s="54">
        <f t="shared" ref="D16:I16" si="3">D17+D18</f>
        <v>0</v>
      </c>
      <c r="E16" s="54">
        <f t="shared" si="3"/>
        <v>0</v>
      </c>
      <c r="F16" s="54">
        <f t="shared" si="3"/>
        <v>0</v>
      </c>
      <c r="G16" s="54">
        <f t="shared" si="3"/>
        <v>493627.8</v>
      </c>
      <c r="H16" s="48">
        <f t="shared" si="2"/>
        <v>99.345495762658132</v>
      </c>
      <c r="I16" s="54">
        <f t="shared" si="3"/>
        <v>426769.7</v>
      </c>
      <c r="J16" s="47">
        <f t="shared" si="1"/>
        <v>85.889910217740749</v>
      </c>
    </row>
    <row r="17" spans="1:12" s="4" customFormat="1" ht="27" customHeight="1" x14ac:dyDescent="0.25">
      <c r="A17" s="28"/>
      <c r="B17" s="30" t="s">
        <v>13</v>
      </c>
      <c r="C17" s="44">
        <v>468415.7</v>
      </c>
      <c r="D17" s="43"/>
      <c r="E17" s="43"/>
      <c r="F17" s="43"/>
      <c r="G17" s="44">
        <v>465396.6</v>
      </c>
      <c r="H17" s="46">
        <f t="shared" si="2"/>
        <v>99.355465668635787</v>
      </c>
      <c r="I17" s="44">
        <v>407031.2</v>
      </c>
      <c r="J17" s="44">
        <f t="shared" si="1"/>
        <v>86.89529407319182</v>
      </c>
    </row>
    <row r="18" spans="1:12" s="6" customFormat="1" ht="45" x14ac:dyDescent="0.25">
      <c r="A18" s="28"/>
      <c r="B18" s="30" t="s">
        <v>37</v>
      </c>
      <c r="C18" s="44">
        <v>28464.2</v>
      </c>
      <c r="D18" s="43"/>
      <c r="E18" s="43"/>
      <c r="F18" s="43"/>
      <c r="G18" s="44">
        <v>28231.200000000001</v>
      </c>
      <c r="H18" s="46">
        <f t="shared" si="2"/>
        <v>99.181427898904587</v>
      </c>
      <c r="I18" s="44">
        <v>19738.5</v>
      </c>
      <c r="J18" s="44">
        <f t="shared" si="1"/>
        <v>69.345001791724343</v>
      </c>
    </row>
    <row r="19" spans="1:12" s="3" customFormat="1" ht="41.25" customHeight="1" x14ac:dyDescent="0.25">
      <c r="A19" s="26">
        <v>3</v>
      </c>
      <c r="B19" s="27" t="s">
        <v>38</v>
      </c>
      <c r="C19" s="47">
        <f>C20+C21</f>
        <v>109787.59999999999</v>
      </c>
      <c r="D19" s="54">
        <f t="shared" ref="D19:I19" si="4">D20+D21</f>
        <v>0</v>
      </c>
      <c r="E19" s="54">
        <f t="shared" si="4"/>
        <v>0</v>
      </c>
      <c r="F19" s="54">
        <f t="shared" si="4"/>
        <v>0</v>
      </c>
      <c r="G19" s="54">
        <f t="shared" si="4"/>
        <v>109642.2</v>
      </c>
      <c r="H19" s="48">
        <f t="shared" si="2"/>
        <v>99.867562456962361</v>
      </c>
      <c r="I19" s="54">
        <f t="shared" si="4"/>
        <v>96999.4</v>
      </c>
      <c r="J19" s="48">
        <f>I19*100/C19</f>
        <v>88.35187216042614</v>
      </c>
    </row>
    <row r="20" spans="1:12" s="8" customFormat="1" ht="18" customHeight="1" x14ac:dyDescent="0.25">
      <c r="A20" s="31"/>
      <c r="B20" s="29" t="s">
        <v>14</v>
      </c>
      <c r="C20" s="44">
        <v>69853.399999999994</v>
      </c>
      <c r="D20" s="44"/>
      <c r="E20" s="44"/>
      <c r="F20" s="44"/>
      <c r="G20" s="44">
        <v>69770.899999999994</v>
      </c>
      <c r="H20" s="46">
        <f t="shared" si="2"/>
        <v>99.8818955126021</v>
      </c>
      <c r="I20" s="44">
        <v>58772.3</v>
      </c>
      <c r="J20" s="44">
        <f t="shared" si="1"/>
        <v>84.13663472357824</v>
      </c>
    </row>
    <row r="21" spans="1:12" s="5" customFormat="1" ht="30" x14ac:dyDescent="0.25">
      <c r="A21" s="31"/>
      <c r="B21" s="29" t="s">
        <v>15</v>
      </c>
      <c r="C21" s="44">
        <v>39934.199999999997</v>
      </c>
      <c r="D21" s="44"/>
      <c r="E21" s="44"/>
      <c r="F21" s="44"/>
      <c r="G21" s="44">
        <v>39871.300000000003</v>
      </c>
      <c r="H21" s="46">
        <f t="shared" si="2"/>
        <v>99.842490897526446</v>
      </c>
      <c r="I21" s="44">
        <v>38227.1</v>
      </c>
      <c r="J21" s="44">
        <f t="shared" si="1"/>
        <v>95.725217983583008</v>
      </c>
    </row>
    <row r="22" spans="1:12" s="3" customFormat="1" ht="28.5" x14ac:dyDescent="0.25">
      <c r="A22" s="26">
        <v>4</v>
      </c>
      <c r="B22" s="27" t="s">
        <v>39</v>
      </c>
      <c r="C22" s="47">
        <f>C23+C24</f>
        <v>79554.399999999994</v>
      </c>
      <c r="D22" s="54">
        <f t="shared" ref="D22:I22" si="5">D23+D24</f>
        <v>0</v>
      </c>
      <c r="E22" s="54">
        <f t="shared" si="5"/>
        <v>0</v>
      </c>
      <c r="F22" s="54">
        <f t="shared" si="5"/>
        <v>0</v>
      </c>
      <c r="G22" s="54">
        <f t="shared" si="5"/>
        <v>73742.5</v>
      </c>
      <c r="H22" s="48">
        <f t="shared" si="2"/>
        <v>92.694432991764131</v>
      </c>
      <c r="I22" s="54">
        <f t="shared" si="5"/>
        <v>72169.899999999994</v>
      </c>
      <c r="J22" s="47">
        <f t="shared" si="1"/>
        <v>90.717672435465545</v>
      </c>
      <c r="K22" s="4"/>
    </row>
    <row r="23" spans="1:12" s="5" customFormat="1" ht="45" x14ac:dyDescent="0.25">
      <c r="A23" s="31"/>
      <c r="B23" s="29" t="s">
        <v>40</v>
      </c>
      <c r="C23" s="44">
        <v>79042.7</v>
      </c>
      <c r="D23" s="44"/>
      <c r="E23" s="44"/>
      <c r="F23" s="44"/>
      <c r="G23" s="44">
        <v>73230.899999999994</v>
      </c>
      <c r="H23" s="46">
        <f t="shared" si="2"/>
        <v>92.647265338861132</v>
      </c>
      <c r="I23" s="44">
        <v>71693.5</v>
      </c>
      <c r="J23" s="44">
        <f t="shared" si="1"/>
        <v>90.702240687628333</v>
      </c>
    </row>
    <row r="24" spans="1:12" s="5" customFormat="1" ht="30" x14ac:dyDescent="0.25">
      <c r="A24" s="31"/>
      <c r="B24" s="29" t="s">
        <v>16</v>
      </c>
      <c r="C24" s="44">
        <v>511.7</v>
      </c>
      <c r="D24" s="44"/>
      <c r="E24" s="44"/>
      <c r="F24" s="44"/>
      <c r="G24" s="44">
        <v>511.6</v>
      </c>
      <c r="H24" s="46">
        <f t="shared" si="2"/>
        <v>99.980457299198747</v>
      </c>
      <c r="I24" s="44">
        <v>476.4</v>
      </c>
      <c r="J24" s="44">
        <f t="shared" si="1"/>
        <v>93.101426617158495</v>
      </c>
    </row>
    <row r="25" spans="1:12" s="5" customFormat="1" ht="30" customHeight="1" x14ac:dyDescent="0.25">
      <c r="A25" s="26">
        <v>5</v>
      </c>
      <c r="B25" s="27" t="s">
        <v>41</v>
      </c>
      <c r="C25" s="47">
        <f>C26+C27+C28</f>
        <v>184481.4</v>
      </c>
      <c r="D25" s="54">
        <f t="shared" ref="D25:I25" si="6">D26+D27+D28</f>
        <v>0</v>
      </c>
      <c r="E25" s="54">
        <f t="shared" si="6"/>
        <v>0</v>
      </c>
      <c r="F25" s="54">
        <f t="shared" si="6"/>
        <v>0</v>
      </c>
      <c r="G25" s="54">
        <f t="shared" si="6"/>
        <v>68314.799999999988</v>
      </c>
      <c r="H25" s="48">
        <f t="shared" si="2"/>
        <v>37.030725048704092</v>
      </c>
      <c r="I25" s="54">
        <f t="shared" si="6"/>
        <v>45889.4</v>
      </c>
      <c r="J25" s="47">
        <f t="shared" si="1"/>
        <v>24.874811227581752</v>
      </c>
    </row>
    <row r="26" spans="1:12" s="5" customFormat="1" ht="30" x14ac:dyDescent="0.25">
      <c r="A26" s="31"/>
      <c r="B26" s="29" t="s">
        <v>25</v>
      </c>
      <c r="C26" s="44">
        <v>121740.2</v>
      </c>
      <c r="D26" s="44"/>
      <c r="E26" s="44"/>
      <c r="F26" s="44"/>
      <c r="G26" s="44">
        <v>22511.7</v>
      </c>
      <c r="H26" s="46">
        <f t="shared" si="2"/>
        <v>18.491591109592395</v>
      </c>
      <c r="I26" s="44">
        <v>6102.9</v>
      </c>
      <c r="J26" s="44">
        <f t="shared" si="1"/>
        <v>5.013052385325472</v>
      </c>
    </row>
    <row r="27" spans="1:12" s="5" customFormat="1" x14ac:dyDescent="0.25">
      <c r="A27" s="31"/>
      <c r="B27" s="29" t="s">
        <v>27</v>
      </c>
      <c r="C27" s="44">
        <v>15705.3</v>
      </c>
      <c r="D27" s="44"/>
      <c r="E27" s="44"/>
      <c r="F27" s="44"/>
      <c r="G27" s="44">
        <v>10284.4</v>
      </c>
      <c r="H27" s="46">
        <f t="shared" si="2"/>
        <v>65.48362654645247</v>
      </c>
      <c r="I27" s="44">
        <v>9088.5</v>
      </c>
      <c r="J27" s="44">
        <f t="shared" si="1"/>
        <v>57.868999637065194</v>
      </c>
    </row>
    <row r="28" spans="1:12" s="5" customFormat="1" ht="45" x14ac:dyDescent="0.25">
      <c r="A28" s="31"/>
      <c r="B28" s="29" t="s">
        <v>26</v>
      </c>
      <c r="C28" s="44">
        <v>47035.9</v>
      </c>
      <c r="D28" s="44"/>
      <c r="E28" s="44"/>
      <c r="F28" s="44"/>
      <c r="G28" s="44">
        <v>35518.699999999997</v>
      </c>
      <c r="H28" s="46">
        <f t="shared" si="2"/>
        <v>75.514022268097335</v>
      </c>
      <c r="I28" s="44">
        <v>30698</v>
      </c>
      <c r="J28" s="44">
        <f t="shared" si="1"/>
        <v>65.265042233698082</v>
      </c>
    </row>
    <row r="29" spans="1:12" s="3" customFormat="1" ht="28.5" x14ac:dyDescent="0.25">
      <c r="A29" s="26">
        <v>6</v>
      </c>
      <c r="B29" s="11" t="s">
        <v>42</v>
      </c>
      <c r="C29" s="47">
        <f>C30+C31</f>
        <v>306521.8</v>
      </c>
      <c r="D29" s="54" t="e">
        <f>D30+D31+#REF!</f>
        <v>#REF!</v>
      </c>
      <c r="E29" s="54" t="e">
        <f>E30+E31+#REF!</f>
        <v>#REF!</v>
      </c>
      <c r="F29" s="54" t="e">
        <f>F30+F31+#REF!</f>
        <v>#REF!</v>
      </c>
      <c r="G29" s="54">
        <f>G30+G31</f>
        <v>304717.3</v>
      </c>
      <c r="H29" s="48">
        <f t="shared" si="2"/>
        <v>99.411297989245796</v>
      </c>
      <c r="I29" s="54">
        <f>I30+I31</f>
        <v>286482.69999999995</v>
      </c>
      <c r="J29" s="47">
        <f t="shared" si="1"/>
        <v>93.462422574838058</v>
      </c>
    </row>
    <row r="30" spans="1:12" s="5" customFormat="1" ht="31.5" customHeight="1" x14ac:dyDescent="0.25">
      <c r="A30" s="31"/>
      <c r="B30" s="29" t="s">
        <v>17</v>
      </c>
      <c r="C30" s="44">
        <v>4028.2</v>
      </c>
      <c r="D30" s="44"/>
      <c r="E30" s="44"/>
      <c r="F30" s="44"/>
      <c r="G30" s="44">
        <v>3964.2</v>
      </c>
      <c r="H30" s="46">
        <f t="shared" si="2"/>
        <v>98.411201032719333</v>
      </c>
      <c r="I30" s="44">
        <v>3161.1</v>
      </c>
      <c r="J30" s="44">
        <f t="shared" si="1"/>
        <v>78.474256491733286</v>
      </c>
    </row>
    <row r="31" spans="1:12" s="5" customFormat="1" ht="29.25" customHeight="1" x14ac:dyDescent="0.25">
      <c r="A31" s="31"/>
      <c r="B31" s="29" t="s">
        <v>18</v>
      </c>
      <c r="C31" s="44">
        <v>302493.59999999998</v>
      </c>
      <c r="D31" s="44"/>
      <c r="E31" s="44"/>
      <c r="F31" s="44"/>
      <c r="G31" s="44">
        <v>300753.09999999998</v>
      </c>
      <c r="H31" s="46">
        <f t="shared" si="2"/>
        <v>99.424615925758431</v>
      </c>
      <c r="I31" s="44">
        <v>283321.59999999998</v>
      </c>
      <c r="J31" s="44">
        <f t="shared" si="1"/>
        <v>93.662014667417751</v>
      </c>
    </row>
    <row r="32" spans="1:12" s="3" customFormat="1" ht="33" customHeight="1" x14ac:dyDescent="0.25">
      <c r="A32" s="26">
        <v>7</v>
      </c>
      <c r="B32" s="11" t="s">
        <v>43</v>
      </c>
      <c r="C32" s="47">
        <f>SUM(C33:C33)</f>
        <v>1956558.6</v>
      </c>
      <c r="D32" s="47"/>
      <c r="E32" s="47"/>
      <c r="F32" s="47"/>
      <c r="G32" s="47">
        <f>SUM(G33:G33)</f>
        <v>1950466.2</v>
      </c>
      <c r="H32" s="48">
        <f t="shared" si="2"/>
        <v>99.688616533131182</v>
      </c>
      <c r="I32" s="47">
        <f>SUM(I33:I33)</f>
        <v>1657430.7</v>
      </c>
      <c r="J32" s="47">
        <f t="shared" si="1"/>
        <v>84.711528701465923</v>
      </c>
      <c r="L32" s="39"/>
    </row>
    <row r="33" spans="1:11" s="5" customFormat="1" x14ac:dyDescent="0.25">
      <c r="A33" s="31"/>
      <c r="B33" s="29" t="s">
        <v>19</v>
      </c>
      <c r="C33" s="44">
        <v>1956558.6</v>
      </c>
      <c r="D33" s="44"/>
      <c r="E33" s="44"/>
      <c r="F33" s="44"/>
      <c r="G33" s="44">
        <v>1950466.2</v>
      </c>
      <c r="H33" s="45">
        <f t="shared" si="2"/>
        <v>99.688616533131182</v>
      </c>
      <c r="I33" s="44">
        <v>1657430.7</v>
      </c>
      <c r="J33" s="42">
        <f t="shared" si="1"/>
        <v>84.711528701465923</v>
      </c>
    </row>
    <row r="34" spans="1:11" s="7" customFormat="1" ht="33" customHeight="1" x14ac:dyDescent="0.25">
      <c r="A34" s="26">
        <v>8</v>
      </c>
      <c r="B34" s="11" t="s">
        <v>44</v>
      </c>
      <c r="C34" s="47">
        <f>SUM(C35:C36)</f>
        <v>1561.5</v>
      </c>
      <c r="D34" s="47"/>
      <c r="E34" s="47"/>
      <c r="F34" s="47"/>
      <c r="G34" s="47">
        <f>SUM(G35:G36)</f>
        <v>1016.1</v>
      </c>
      <c r="H34" s="48">
        <f t="shared" si="2"/>
        <v>65.072046109510083</v>
      </c>
      <c r="I34" s="47">
        <f>SUM(I35:I36)</f>
        <v>1016.1</v>
      </c>
      <c r="J34" s="47">
        <f t="shared" si="1"/>
        <v>65.072046109510083</v>
      </c>
      <c r="K34" s="6"/>
    </row>
    <row r="35" spans="1:11" s="8" customFormat="1" x14ac:dyDescent="0.25">
      <c r="A35" s="31"/>
      <c r="B35" s="29" t="s">
        <v>20</v>
      </c>
      <c r="C35" s="44">
        <v>800</v>
      </c>
      <c r="D35" s="44"/>
      <c r="E35" s="44"/>
      <c r="F35" s="44"/>
      <c r="G35" s="44">
        <v>292</v>
      </c>
      <c r="H35" s="45">
        <f t="shared" si="2"/>
        <v>36.5</v>
      </c>
      <c r="I35" s="44">
        <v>292</v>
      </c>
      <c r="J35" s="42">
        <f t="shared" si="1"/>
        <v>36.5</v>
      </c>
    </row>
    <row r="36" spans="1:11" s="8" customFormat="1" x14ac:dyDescent="0.25">
      <c r="A36" s="31"/>
      <c r="B36" s="29" t="s">
        <v>21</v>
      </c>
      <c r="C36" s="44">
        <v>761.5</v>
      </c>
      <c r="D36" s="44"/>
      <c r="E36" s="44"/>
      <c r="F36" s="44"/>
      <c r="G36" s="44">
        <v>724.1</v>
      </c>
      <c r="H36" s="45">
        <f t="shared" si="2"/>
        <v>95.088640840446487</v>
      </c>
      <c r="I36" s="44">
        <v>724.1</v>
      </c>
      <c r="J36" s="42">
        <f t="shared" si="1"/>
        <v>95.088640840446487</v>
      </c>
    </row>
    <row r="37" spans="1:11" s="3" customFormat="1" ht="30.75" customHeight="1" x14ac:dyDescent="0.25">
      <c r="A37" s="26">
        <v>9</v>
      </c>
      <c r="B37" s="11" t="s">
        <v>45</v>
      </c>
      <c r="C37" s="47">
        <f>SUM(C38:C39)</f>
        <v>9257.9</v>
      </c>
      <c r="D37" s="47"/>
      <c r="E37" s="47"/>
      <c r="F37" s="47"/>
      <c r="G37" s="47">
        <f>SUM(G38:G39)</f>
        <v>8765.2000000000007</v>
      </c>
      <c r="H37" s="48">
        <f t="shared" si="2"/>
        <v>94.678058739022902</v>
      </c>
      <c r="I37" s="47">
        <f>SUM(I38:I39)</f>
        <v>6364.5</v>
      </c>
      <c r="J37" s="47">
        <f t="shared" si="1"/>
        <v>68.746692014387719</v>
      </c>
    </row>
    <row r="38" spans="1:11" s="5" customFormat="1" x14ac:dyDescent="0.25">
      <c r="A38" s="31"/>
      <c r="B38" s="29" t="s">
        <v>22</v>
      </c>
      <c r="C38" s="44">
        <v>7145.7</v>
      </c>
      <c r="D38" s="44"/>
      <c r="E38" s="44"/>
      <c r="F38" s="44"/>
      <c r="G38" s="44">
        <v>6678.5</v>
      </c>
      <c r="H38" s="45">
        <f>G38*100/C38</f>
        <v>93.46180220272332</v>
      </c>
      <c r="I38" s="44">
        <v>4300.1000000000004</v>
      </c>
      <c r="J38" s="44">
        <f>I38*100/C38</f>
        <v>60.177449375148697</v>
      </c>
    </row>
    <row r="39" spans="1:11" s="5" customFormat="1" x14ac:dyDescent="0.25">
      <c r="A39" s="31"/>
      <c r="B39" s="29" t="s">
        <v>23</v>
      </c>
      <c r="C39" s="44">
        <v>2112.1999999999998</v>
      </c>
      <c r="D39" s="44"/>
      <c r="E39" s="44"/>
      <c r="F39" s="44"/>
      <c r="G39" s="44">
        <v>2086.6999999999998</v>
      </c>
      <c r="H39" s="45">
        <f>G39*100/C39</f>
        <v>98.792727961367291</v>
      </c>
      <c r="I39" s="44">
        <v>2064.4</v>
      </c>
      <c r="J39" s="44">
        <f>I39*100/C39</f>
        <v>97.736956727582623</v>
      </c>
    </row>
    <row r="40" spans="1:11" s="3" customFormat="1" ht="33" customHeight="1" x14ac:dyDescent="0.25">
      <c r="A40" s="26">
        <v>10</v>
      </c>
      <c r="B40" s="11" t="s">
        <v>46</v>
      </c>
      <c r="C40" s="47">
        <v>31990.1</v>
      </c>
      <c r="D40" s="47"/>
      <c r="E40" s="47"/>
      <c r="F40" s="47"/>
      <c r="G40" s="47">
        <v>29433.599999999999</v>
      </c>
      <c r="H40" s="48">
        <f t="shared" si="2"/>
        <v>92.008465118896169</v>
      </c>
      <c r="I40" s="47">
        <v>25664</v>
      </c>
      <c r="J40" s="47">
        <f t="shared" ref="J40" si="7">I40*100/C40</f>
        <v>80.224819553549381</v>
      </c>
      <c r="K40" s="7"/>
    </row>
    <row r="41" spans="1:11" s="3" customFormat="1" ht="28.5" x14ac:dyDescent="0.25">
      <c r="A41" s="26">
        <v>11</v>
      </c>
      <c r="B41" s="11" t="s">
        <v>47</v>
      </c>
      <c r="C41" s="47">
        <v>563641.9</v>
      </c>
      <c r="D41" s="47"/>
      <c r="E41" s="47"/>
      <c r="F41" s="47"/>
      <c r="G41" s="47">
        <v>539782.69999999995</v>
      </c>
      <c r="H41" s="48">
        <f t="shared" ref="H41:H46" si="8">G41*100/C41</f>
        <v>95.766957708431519</v>
      </c>
      <c r="I41" s="47">
        <v>451452.2</v>
      </c>
      <c r="J41" s="47">
        <f t="shared" ref="J41:J47" si="9">I41*100/C41</f>
        <v>80.095571319307524</v>
      </c>
    </row>
    <row r="42" spans="1:11" s="3" customFormat="1" ht="28.5" x14ac:dyDescent="0.25">
      <c r="A42" s="26">
        <v>12</v>
      </c>
      <c r="B42" s="11" t="s">
        <v>28</v>
      </c>
      <c r="C42" s="47">
        <v>3100.6</v>
      </c>
      <c r="D42" s="47"/>
      <c r="E42" s="47"/>
      <c r="F42" s="47"/>
      <c r="G42" s="47">
        <v>2950.6</v>
      </c>
      <c r="H42" s="48">
        <f t="shared" si="8"/>
        <v>95.162226665806614</v>
      </c>
      <c r="I42" s="47">
        <v>2950.6</v>
      </c>
      <c r="J42" s="47">
        <f t="shared" si="9"/>
        <v>95.162226665806614</v>
      </c>
    </row>
    <row r="43" spans="1:11" s="3" customFormat="1" ht="28.5" x14ac:dyDescent="0.25">
      <c r="A43" s="26">
        <v>13</v>
      </c>
      <c r="B43" s="11" t="s">
        <v>29</v>
      </c>
      <c r="C43" s="47">
        <f>SUM(C44:C45)</f>
        <v>3191.6</v>
      </c>
      <c r="D43" s="47"/>
      <c r="E43" s="47"/>
      <c r="F43" s="47"/>
      <c r="G43" s="47">
        <f>SUM(G44:G45)</f>
        <v>2791.6</v>
      </c>
      <c r="H43" s="48">
        <f t="shared" si="8"/>
        <v>87.467101140493796</v>
      </c>
      <c r="I43" s="54">
        <f>SUM(I44:I45)</f>
        <v>2760.7</v>
      </c>
      <c r="J43" s="47">
        <f t="shared" si="9"/>
        <v>86.498934703596944</v>
      </c>
    </row>
    <row r="44" spans="1:11" s="3" customFormat="1" ht="21" customHeight="1" x14ac:dyDescent="0.25">
      <c r="A44" s="51"/>
      <c r="B44" s="32" t="s">
        <v>30</v>
      </c>
      <c r="C44" s="42">
        <v>188</v>
      </c>
      <c r="D44" s="42"/>
      <c r="E44" s="42"/>
      <c r="F44" s="42"/>
      <c r="G44" s="42">
        <v>188</v>
      </c>
      <c r="H44" s="45">
        <f t="shared" si="8"/>
        <v>100</v>
      </c>
      <c r="I44" s="42">
        <v>157.1</v>
      </c>
      <c r="J44" s="42">
        <f t="shared" si="9"/>
        <v>83.563829787234042</v>
      </c>
    </row>
    <row r="45" spans="1:11" s="3" customFormat="1" x14ac:dyDescent="0.25">
      <c r="A45" s="51"/>
      <c r="B45" s="32" t="s">
        <v>31</v>
      </c>
      <c r="C45" s="42">
        <v>3003.6</v>
      </c>
      <c r="D45" s="42"/>
      <c r="E45" s="42"/>
      <c r="F45" s="42"/>
      <c r="G45" s="42">
        <v>2603.6</v>
      </c>
      <c r="H45" s="45">
        <f t="shared" si="8"/>
        <v>86.682647489679056</v>
      </c>
      <c r="I45" s="42">
        <v>2603.6</v>
      </c>
      <c r="J45" s="42">
        <f t="shared" si="9"/>
        <v>86.682647489679056</v>
      </c>
    </row>
    <row r="46" spans="1:11" s="3" customFormat="1" ht="71.25" x14ac:dyDescent="0.25">
      <c r="A46" s="53">
        <v>14</v>
      </c>
      <c r="B46" s="52" t="s">
        <v>48</v>
      </c>
      <c r="C46" s="54">
        <v>3184.3</v>
      </c>
      <c r="D46" s="54"/>
      <c r="E46" s="54"/>
      <c r="F46" s="54"/>
      <c r="G46" s="54">
        <v>2925.5</v>
      </c>
      <c r="H46" s="55">
        <f t="shared" si="8"/>
        <v>91.872625066733661</v>
      </c>
      <c r="I46" s="54">
        <v>1395.6</v>
      </c>
      <c r="J46" s="54">
        <f t="shared" si="9"/>
        <v>43.827528813239958</v>
      </c>
    </row>
    <row r="47" spans="1:11" s="4" customFormat="1" ht="18.75" customHeight="1" x14ac:dyDescent="0.25">
      <c r="A47" s="41"/>
      <c r="B47" s="33" t="s">
        <v>7</v>
      </c>
      <c r="C47" s="49">
        <f>C10+C16+C19+C22+C25+C29+C32+C34+C37+C40+C41+C42+C43+C46</f>
        <v>9435943.9000000022</v>
      </c>
      <c r="D47" s="49" t="e">
        <f>D10+D16+D19+D22+D25+D29+D32+D34+D37+D40+D41+D42+D43+D46</f>
        <v>#REF!</v>
      </c>
      <c r="E47" s="49" t="e">
        <f>E10+E16+E19+E22+E25+E29+E32+E34+E37+E40+E41+E42+E43+E46</f>
        <v>#REF!</v>
      </c>
      <c r="F47" s="49" t="e">
        <f>F10+F16+F19+F22+F25+F29+F32+F34+F37+F40+F41+F42+F43+F46</f>
        <v>#REF!</v>
      </c>
      <c r="G47" s="49">
        <f>G10+G16+G19+G22+G25+G29+G32+G34+G37+G40+G41+G42+G43+G46</f>
        <v>9172289.9999999963</v>
      </c>
      <c r="H47" s="50">
        <f t="shared" ref="H47" si="10">G47*100/C47</f>
        <v>97.205855579535552</v>
      </c>
      <c r="I47" s="49">
        <f>I10+I16+I19+I22+I25+I29+I32+I34+I37+I40+I41+I42+I43+I46</f>
        <v>7951722.5000000019</v>
      </c>
      <c r="J47" s="49">
        <f t="shared" si="9"/>
        <v>84.270557182943833</v>
      </c>
    </row>
    <row r="48" spans="1:11" s="2" customFormat="1" x14ac:dyDescent="0.25">
      <c r="A48" s="12"/>
      <c r="B48" s="12"/>
      <c r="C48" s="40"/>
      <c r="D48" s="12"/>
      <c r="E48" s="12"/>
      <c r="F48" s="12"/>
      <c r="G48" s="12"/>
      <c r="H48" s="12"/>
      <c r="I48" s="14"/>
      <c r="J48" s="13"/>
    </row>
    <row r="49" spans="1:10" s="2" customFormat="1" x14ac:dyDescent="0.25">
      <c r="A49" s="12"/>
      <c r="B49" s="12"/>
      <c r="C49" s="15"/>
      <c r="D49" s="12"/>
      <c r="E49" s="15"/>
      <c r="F49" s="15"/>
      <c r="G49" s="15"/>
      <c r="H49" s="15"/>
      <c r="I49" s="15"/>
      <c r="J49" s="13"/>
    </row>
    <row r="50" spans="1:10" s="2" customFormat="1" x14ac:dyDescent="0.25">
      <c r="A50" s="12"/>
      <c r="B50" s="15"/>
      <c r="C50" s="16"/>
      <c r="D50" s="15"/>
      <c r="E50" s="15"/>
      <c r="F50" s="15"/>
      <c r="G50" s="16"/>
      <c r="H50" s="15"/>
      <c r="I50" s="17"/>
      <c r="J50" s="16"/>
    </row>
    <row r="51" spans="1:10" s="2" customFormat="1" x14ac:dyDescent="0.25">
      <c r="A51" s="12"/>
      <c r="B51" s="15"/>
      <c r="C51" s="16"/>
      <c r="D51" s="15"/>
      <c r="E51" s="15"/>
      <c r="F51" s="15"/>
      <c r="G51" s="15"/>
      <c r="H51" s="15"/>
      <c r="I51" s="17"/>
      <c r="J51" s="13"/>
    </row>
    <row r="52" spans="1:10" s="2" customFormat="1" x14ac:dyDescent="0.25">
      <c r="A52" s="12"/>
      <c r="B52" s="15"/>
      <c r="C52" s="16"/>
      <c r="D52" s="15"/>
      <c r="E52" s="15"/>
      <c r="F52" s="15"/>
      <c r="G52" s="15"/>
      <c r="H52" s="15"/>
      <c r="I52" s="17"/>
      <c r="J52" s="13"/>
    </row>
    <row r="53" spans="1:10" s="2" customFormat="1" x14ac:dyDescent="0.25">
      <c r="A53" s="12"/>
      <c r="B53" s="15"/>
      <c r="C53" s="15"/>
      <c r="D53" s="15"/>
      <c r="E53" s="15"/>
      <c r="F53" s="15"/>
      <c r="G53" s="15"/>
      <c r="H53" s="15"/>
      <c r="I53" s="17"/>
      <c r="J53" s="13"/>
    </row>
    <row r="54" spans="1:10" s="2" customFormat="1" x14ac:dyDescent="0.25">
      <c r="A54" s="12"/>
      <c r="B54" s="15"/>
      <c r="C54" s="18"/>
      <c r="D54" s="15"/>
      <c r="E54" s="15"/>
      <c r="F54" s="15"/>
      <c r="G54" s="15"/>
      <c r="H54" s="15"/>
      <c r="I54" s="17"/>
      <c r="J54" s="13"/>
    </row>
    <row r="55" spans="1:10" s="2" customFormat="1" x14ac:dyDescent="0.25">
      <c r="A55" s="12"/>
      <c r="B55" s="15"/>
      <c r="C55" s="15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5"/>
      <c r="D56" s="15"/>
      <c r="E56" s="15"/>
      <c r="F56" s="15"/>
      <c r="G56" s="15"/>
      <c r="H56" s="15"/>
      <c r="I56" s="19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20"/>
      <c r="H57" s="15"/>
      <c r="I57" s="17"/>
      <c r="J57" s="13"/>
    </row>
    <row r="58" spans="1:10" s="2" customFormat="1" x14ac:dyDescent="0.25">
      <c r="A58" s="12"/>
      <c r="B58" s="15"/>
      <c r="C58" s="15"/>
      <c r="D58" s="15"/>
      <c r="E58" s="15"/>
      <c r="F58" s="15"/>
      <c r="G58" s="15"/>
      <c r="H58" s="15"/>
      <c r="I58" s="17"/>
      <c r="J58" s="13"/>
    </row>
    <row r="59" spans="1:10" s="2" customFormat="1" x14ac:dyDescent="0.25">
      <c r="A59" s="12"/>
      <c r="B59" s="18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15"/>
      <c r="H60" s="15"/>
      <c r="I60" s="17"/>
      <c r="J60" s="13"/>
    </row>
    <row r="61" spans="1:10" x14ac:dyDescent="0.25">
      <c r="A61" s="12"/>
      <c r="B61" s="12"/>
      <c r="C61" s="15"/>
      <c r="D61" s="9"/>
      <c r="E61" s="9"/>
      <c r="F61" s="9"/>
      <c r="G61" s="9"/>
      <c r="H61" s="9"/>
      <c r="I61" s="21"/>
    </row>
    <row r="62" spans="1:10" x14ac:dyDescent="0.25">
      <c r="A62" s="12"/>
      <c r="B62" s="15"/>
      <c r="C62" s="15"/>
      <c r="D62" s="9"/>
      <c r="E62" s="9"/>
      <c r="F62" s="9"/>
      <c r="G62" s="9"/>
      <c r="H62" s="9"/>
      <c r="I62" s="21"/>
    </row>
    <row r="63" spans="1:10" x14ac:dyDescent="0.25">
      <c r="A63" s="12"/>
      <c r="B63" s="15"/>
      <c r="C63" s="15"/>
      <c r="D63" s="9"/>
      <c r="E63" s="9"/>
      <c r="F63" s="9"/>
      <c r="G63" s="9"/>
      <c r="H63" s="9"/>
      <c r="I63" s="21"/>
    </row>
    <row r="64" spans="1:10" x14ac:dyDescent="0.25">
      <c r="A64" s="12"/>
      <c r="B64" s="15"/>
      <c r="C64" s="15"/>
      <c r="D64" s="9"/>
      <c r="E64" s="9"/>
      <c r="F64" s="9"/>
      <c r="G64" s="9"/>
      <c r="H64" s="9"/>
      <c r="I64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2022</vt:lpstr>
      <vt:lpstr>'МП 2022'!Заголовки_для_печати</vt:lpstr>
      <vt:lpstr>'МП 2022'!Область_печати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Блинова Татьяна Николаевна</cp:lastModifiedBy>
  <cp:lastPrinted>2022-12-14T12:39:35Z</cp:lastPrinted>
  <dcterms:created xsi:type="dcterms:W3CDTF">2012-07-10T18:14:32Z</dcterms:created>
  <dcterms:modified xsi:type="dcterms:W3CDTF">2022-12-14T13:01:44Z</dcterms:modified>
</cp:coreProperties>
</file>